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D15" i="2"/>
  <c r="C15" i="2"/>
  <c r="D18" i="2"/>
  <c r="C18" i="2"/>
  <c r="D5" i="2"/>
  <c r="C5" i="2"/>
  <c r="D13" i="2" l="1"/>
  <c r="C13" i="2"/>
  <c r="D11" i="2"/>
  <c r="D4" i="2" s="1"/>
  <c r="H5" i="3" s="1"/>
  <c r="C11" i="2"/>
  <c r="C4" i="2" l="1"/>
  <c r="G5" i="3" s="1"/>
  <c r="D7" i="3"/>
  <c r="D8" i="3"/>
  <c r="D5" i="3"/>
  <c r="C8" i="3" l="1"/>
  <c r="C7" i="3"/>
  <c r="C5" i="3"/>
</calcChain>
</file>

<file path=xl/sharedStrings.xml><?xml version="1.0" encoding="utf-8"?>
<sst xmlns="http://schemas.openxmlformats.org/spreadsheetml/2006/main" count="91" uniqueCount="74">
  <si>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</si>
  <si>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</si>
  <si>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</si>
  <si>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</si>
  <si>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</si>
  <si>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</si>
  <si>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</si>
  <si>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</si>
  <si>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</si>
  <si>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</si>
  <si>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</si>
  <si>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</si>
  <si>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</si>
  <si>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</si>
  <si>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</si>
  <si>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</si>
  <si>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</si>
  <si>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</si>
  <si>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</si>
  <si>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</si>
  <si>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</si>
  <si>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</si>
  <si>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</si>
  <si>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</si>
  <si>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</si>
  <si>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</si>
  <si>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</si>
  <si>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</si>
  <si>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</si>
  <si>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</si>
  <si>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</si>
  <si>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</si>
  <si>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</si>
  <si>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</si>
  <si>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</si>
  <si>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</si>
  <si>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</si>
  <si>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</si>
  <si>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</si>
  <si>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</si>
  <si>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</si>
  <si>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</si>
  <si>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</si>
  <si>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</si>
  <si>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</si>
  <si>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</si>
  <si>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</si>
  <si>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</si>
  <si>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</si>
  <si>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</si>
  <si>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</si>
  <si>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</si>
  <si>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</si>
  <si>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</si>
  <si>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</si>
  <si>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</si>
  <si>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</si>
  <si>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</si>
  <si>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</si>
  <si>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</si>
  <si>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</si>
  <si>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</si>
  <si>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</si>
  <si>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</si>
  <si>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</si>
  <si>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</si>
  <si>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</si>
  <si>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</si>
  <si>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</si>
  <si>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</si>
  <si>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</si>
  <si>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</si>
  <si>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</si>
  <si>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июля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</si>
</sst>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7" xfId="0" applyNumberFormat="1" applyFont="1" applyBorder="1" applyAlignment="1">
      <alignment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5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1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9" xfId="0" applyNumberFormat="1" applyFont="1" applyBorder="1" applyAlignment="1" applyProtection="1">
      <alignment horizontal="right" wrapText="1"/>
    </xf>
    <xf numFmtId="4" fontId="25" fillId="0" borderId="29" xfId="0" applyNumberFormat="1" applyFont="1" applyBorder="1" applyAlignment="1" applyProtection="1">
      <alignment horizontal="right" vertical="center" wrapText="1"/>
    </xf>
    <xf numFmtId="0" fontId="25" fillId="24" borderId="34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5" xfId="0" applyNumberFormat="1" applyFont="1" applyFill="1" applyBorder="1" applyAlignment="1">
      <alignment vertical="center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0" fontId="25" fillId="24" borderId="42" xfId="0" applyNumberFormat="1" applyFont="1" applyFill="1" applyBorder="1" applyAlignment="1">
      <alignment vertical="center"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" fontId="24" fillId="24" borderId="41" xfId="0" applyNumberFormat="1" applyFont="1" applyFill="1" applyBorder="1" applyAlignment="1">
      <alignment horizontal="right" wrapText="1" shrinkToFit="1"/>
    </xf>
    <xf numFmtId="49" fontId="25" fillId="0" borderId="34" xfId="0" applyNumberFormat="1" applyFont="1" applyBorder="1" applyAlignment="1" applyProtection="1">
      <alignment vertical="center" wrapText="1"/>
    </xf>
    <xf numFmtId="49" fontId="25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24" borderId="10" xfId="0" applyNumberFormat="1" applyFont="1" applyFill="1" applyBorder="1" applyAlignment="1"/>
    <xf numFmtId="49" fontId="25" fillId="24" borderId="35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5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33" xfId="0" applyNumberFormat="1" applyFont="1" applyBorder="1" applyAlignment="1" applyProtection="1">
      <alignment horizontal="right" vertical="center" wrapText="1"/>
    </xf>
    <xf numFmtId="49" fontId="24" fillId="24" borderId="56" xfId="0" applyNumberFormat="1" applyFont="1" applyFill="1" applyBorder="1" applyAlignment="1">
      <alignment horizontal="center" vertical="center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5" fillId="24" borderId="58" xfId="0" applyNumberFormat="1" applyFont="1" applyFill="1" applyBorder="1" applyAlignment="1">
      <alignment horizontal="center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" fontId="24" fillId="24" borderId="63" xfId="0" applyNumberFormat="1" applyFont="1" applyFill="1" applyBorder="1" applyAlignment="1">
      <alignment horizontal="right"/>
    </xf>
    <xf numFmtId="4" fontId="24" fillId="24" borderId="64" xfId="0" applyNumberFormat="1" applyFont="1" applyFill="1" applyBorder="1" applyAlignment="1">
      <alignment horizontal="right" wrapText="1" shrinkToFit="1"/>
    </xf>
    <xf numFmtId="4" fontId="24" fillId="24" borderId="65" xfId="0" applyNumberFormat="1" applyFont="1" applyFill="1" applyBorder="1" applyAlignment="1">
      <alignment horizontal="right" wrapText="1" shrinkToFit="1"/>
    </xf>
    <xf numFmtId="4" fontId="24" fillId="24" borderId="66" xfId="0" applyNumberFormat="1" applyFont="1" applyFill="1" applyBorder="1" applyAlignment="1">
      <alignment horizontal="right" wrapText="1" shrinkToFit="1"/>
    </xf>
    <xf numFmtId="4" fontId="25" fillId="0" borderId="33" xfId="0" applyNumberFormat="1" applyFont="1" applyBorder="1" applyAlignment="1" applyProtection="1">
      <alignment horizontal="right" wrapText="1"/>
    </xf>
    <xf numFmtId="49" fontId="25" fillId="24" borderId="67" xfId="0" applyNumberFormat="1" applyFont="1" applyFill="1" applyBorder="1" applyAlignment="1">
      <alignment horizontal="center" vertical="center" wrapText="1" shrinkToFit="1"/>
    </xf>
    <xf numFmtId="0" fontId="25" fillId="24" borderId="29" xfId="0" applyNumberFormat="1" applyFont="1" applyFill="1" applyBorder="1" applyAlignment="1">
      <alignment wrapText="1" shrinkToFit="1"/>
    </xf>
    <xf numFmtId="49" fontId="25" fillId="0" borderId="29" xfId="0" applyNumberFormat="1" applyFont="1" applyBorder="1" applyAlignment="1" applyProtection="1">
      <alignment horizontal="left" vertical="center" wrapText="1"/>
    </xf>
    <xf numFmtId="49" fontId="25" fillId="24" borderId="29" xfId="0" applyNumberFormat="1" applyFont="1" applyFill="1" applyBorder="1" applyAlignment="1" applyProtection="1">
      <alignment wrapText="1"/>
    </xf>
    <xf numFmtId="4" fontId="25" fillId="0" borderId="68" xfId="0" applyNumberFormat="1" applyFont="1" applyBorder="1" applyAlignment="1" applyProtection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6"/>
  <sheetViews>
    <sheetView showGridLines="0" tabSelected="1" view="pageBreakPreview" zoomScale="70" zoomScaleNormal="100" zoomScaleSheetLayoutView="70" workbookViewId="0">
      <selection activeCell="A2" sqref="A2:D2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17" width="9.140625" style="32"/>
    <col min="118" max="119" width="72.140625" style="32" hidden="1" customWidth="1"/>
    <col min="120" max="16384" width="9.140625" style="32"/>
  </cols>
  <sheetData>
    <row r="1" spans="1:119" x14ac:dyDescent="0.3">
      <c r="D1" s="32" t="s">
        <v>67</v>
      </c>
    </row>
    <row r="2" spans="1:119" ht="81.75" customHeight="1" x14ac:dyDescent="0.3">
      <c r="A2" s="102" t="s">
        <v>73</v>
      </c>
      <c r="B2" s="102"/>
      <c r="C2" s="102"/>
      <c r="D2" s="102"/>
    </row>
    <row r="3" spans="1:119" ht="16.5" customHeight="1" x14ac:dyDescent="0.3">
      <c r="A3" s="68" t="s">
        <v>68</v>
      </c>
    </row>
    <row r="4" spans="1:119" ht="21" thickBot="1" x14ac:dyDescent="0.35">
      <c r="A4" s="103" t="s">
        <v>6</v>
      </c>
      <c r="B4" s="103"/>
      <c r="C4" s="103"/>
      <c r="D4" s="76"/>
    </row>
    <row r="5" spans="1:119" ht="84.75" customHeight="1" thickBot="1" x14ac:dyDescent="0.35">
      <c r="A5" s="77" t="s">
        <v>0</v>
      </c>
      <c r="B5" s="78" t="s">
        <v>7</v>
      </c>
      <c r="C5" s="78" t="s">
        <v>59</v>
      </c>
      <c r="D5" s="79" t="s">
        <v>32</v>
      </c>
    </row>
    <row r="6" spans="1:119" ht="28.5" customHeight="1" thickBot="1" x14ac:dyDescent="0.35">
      <c r="A6" s="69">
        <v>1</v>
      </c>
      <c r="B6" s="70" t="s">
        <v>33</v>
      </c>
      <c r="C6" s="70" t="s">
        <v>11</v>
      </c>
      <c r="D6" s="71" t="s">
        <v>34</v>
      </c>
    </row>
    <row r="7" spans="1:119" ht="48" customHeight="1" x14ac:dyDescent="0.3">
      <c r="A7" s="82" t="s">
        <v>1</v>
      </c>
      <c r="B7" s="40" t="s">
        <v>4</v>
      </c>
      <c r="C7" s="42">
        <f>SUM(C8:C16)</f>
        <v>1557000</v>
      </c>
      <c r="D7" s="42">
        <f>SUM(D8:D16)</f>
        <v>1289008.48</v>
      </c>
    </row>
    <row r="8" spans="1:119" ht="46.5" customHeight="1" x14ac:dyDescent="0.3">
      <c r="A8" s="98" t="s">
        <v>12</v>
      </c>
      <c r="B8" s="49" t="s">
        <v>13</v>
      </c>
      <c r="C8" s="83">
        <v>13000</v>
      </c>
      <c r="D8" s="83">
        <v>6789.44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</row>
    <row r="9" spans="1:119" ht="45" customHeight="1" x14ac:dyDescent="0.3">
      <c r="A9" s="98" t="s">
        <v>14</v>
      </c>
      <c r="B9" s="49" t="s">
        <v>15</v>
      </c>
      <c r="C9" s="83">
        <v>23000</v>
      </c>
      <c r="D9" s="83">
        <v>386.23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</row>
    <row r="10" spans="1:119" ht="34.5" customHeight="1" x14ac:dyDescent="0.3">
      <c r="A10" s="98" t="s">
        <v>35</v>
      </c>
      <c r="B10" s="49" t="s">
        <v>15</v>
      </c>
      <c r="C10" s="83">
        <v>147900</v>
      </c>
      <c r="D10" s="83">
        <v>34438.76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</row>
    <row r="11" spans="1:119" ht="49.5" customHeight="1" x14ac:dyDescent="0.3">
      <c r="A11" s="98" t="s">
        <v>16</v>
      </c>
      <c r="B11" s="49" t="s">
        <v>17</v>
      </c>
      <c r="C11" s="83">
        <v>1000</v>
      </c>
      <c r="D11" s="83">
        <v>900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</row>
    <row r="12" spans="1:119" ht="90.75" customHeight="1" x14ac:dyDescent="0.3">
      <c r="A12" s="98" t="s">
        <v>36</v>
      </c>
      <c r="B12" s="49" t="s">
        <v>37</v>
      </c>
      <c r="C12" s="83">
        <v>0</v>
      </c>
      <c r="D12" s="83">
        <v>3012.79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</row>
    <row r="13" spans="1:119" ht="90.75" customHeight="1" x14ac:dyDescent="0.3">
      <c r="A13" s="99" t="s">
        <v>71</v>
      </c>
      <c r="B13" s="49" t="s">
        <v>72</v>
      </c>
      <c r="C13" s="83"/>
      <c r="D13" s="8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</row>
    <row r="14" spans="1:119" ht="70.5" customHeight="1" x14ac:dyDescent="0.3">
      <c r="A14" s="100" t="s">
        <v>55</v>
      </c>
      <c r="B14" s="49" t="s">
        <v>56</v>
      </c>
      <c r="C14" s="51"/>
      <c r="D14" s="5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</row>
    <row r="15" spans="1:119" ht="70.5" customHeight="1" x14ac:dyDescent="0.3">
      <c r="A15" s="98" t="s">
        <v>51</v>
      </c>
      <c r="B15" s="49" t="s">
        <v>52</v>
      </c>
      <c r="C15" s="83">
        <v>0</v>
      </c>
      <c r="D15" s="83">
        <v>44512.79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</row>
    <row r="16" spans="1:119" ht="81" x14ac:dyDescent="0.3">
      <c r="A16" s="98" t="s">
        <v>18</v>
      </c>
      <c r="B16" s="49" t="s">
        <v>43</v>
      </c>
      <c r="C16" s="83">
        <v>1372100</v>
      </c>
      <c r="D16" s="83">
        <v>1198968.47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2"/>
  <sheetViews>
    <sheetView showGridLines="0" view="pageBreakPreview" zoomScale="80" zoomScaleNormal="100" zoomScaleSheetLayoutView="80" workbookViewId="0">
      <selection activeCell="J8" sqref="J8"/>
    </sheetView>
  </sheetViews>
  <sheetFormatPr defaultRowHeight="20.25" x14ac:dyDescent="0.3"/>
  <cols>
    <col min="1" max="1" width="61.85546875" style="67" customWidth="1"/>
    <col min="2" max="2" width="47.85546875" style="67" customWidth="1"/>
    <col min="3" max="4" width="32" style="67" customWidth="1"/>
    <col min="5" max="16384" width="9.140625" style="32"/>
  </cols>
  <sheetData>
    <row r="1" spans="1:97" ht="30.75" customHeight="1" thickBot="1" x14ac:dyDescent="0.35">
      <c r="A1" s="104" t="s">
        <v>5</v>
      </c>
      <c r="B1" s="104"/>
      <c r="C1" s="104"/>
      <c r="D1" s="104"/>
    </row>
    <row r="2" spans="1:97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97" ht="33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97" ht="46.5" customHeight="1" thickBot="1" x14ac:dyDescent="0.35">
      <c r="A4" s="39" t="s">
        <v>2</v>
      </c>
      <c r="B4" s="85" t="s">
        <v>4</v>
      </c>
      <c r="C4" s="41">
        <f>C5+C11+C13+C15+C18</f>
        <v>1857135.4600000002</v>
      </c>
      <c r="D4" s="92">
        <f>D5+D11+D13+D15+D18</f>
        <v>650150.72</v>
      </c>
    </row>
    <row r="5" spans="1:97" ht="41.25" customHeight="1" thickBot="1" x14ac:dyDescent="0.35">
      <c r="A5" s="57" t="s">
        <v>8</v>
      </c>
      <c r="B5" s="90" t="s">
        <v>9</v>
      </c>
      <c r="C5" s="58">
        <f>SUM(C6:C10)</f>
        <v>1255488.6600000001</v>
      </c>
      <c r="D5" s="95">
        <f>SUM(D6:D10)</f>
        <v>579601.6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</row>
    <row r="6" spans="1:97" ht="73.5" customHeight="1" x14ac:dyDescent="0.3">
      <c r="A6" s="81" t="s">
        <v>10</v>
      </c>
      <c r="B6" s="97" t="s">
        <v>19</v>
      </c>
      <c r="C6" s="101">
        <v>537606.66</v>
      </c>
      <c r="D6" s="101">
        <v>270442.34999999998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</row>
    <row r="7" spans="1:97" ht="99" customHeight="1" x14ac:dyDescent="0.3">
      <c r="A7" s="48" t="s">
        <v>54</v>
      </c>
      <c r="B7" s="49" t="s">
        <v>53</v>
      </c>
      <c r="C7" s="50"/>
      <c r="D7" s="9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</row>
    <row r="8" spans="1:97" ht="101.25" x14ac:dyDescent="0.3">
      <c r="A8" s="48" t="s">
        <v>20</v>
      </c>
      <c r="B8" s="49" t="s">
        <v>21</v>
      </c>
      <c r="C8" s="51">
        <v>671208</v>
      </c>
      <c r="D8" s="51">
        <v>302649.25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</row>
    <row r="9" spans="1:97" ht="43.5" customHeight="1" x14ac:dyDescent="0.3">
      <c r="A9" s="48" t="s">
        <v>44</v>
      </c>
      <c r="B9" s="49" t="s">
        <v>45</v>
      </c>
      <c r="C9" s="83"/>
      <c r="D9" s="8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</row>
    <row r="10" spans="1:97" ht="50.1" customHeight="1" thickBot="1" x14ac:dyDescent="0.35">
      <c r="A10" s="52" t="s">
        <v>22</v>
      </c>
      <c r="B10" s="53" t="s">
        <v>23</v>
      </c>
      <c r="C10" s="51">
        <v>46674</v>
      </c>
      <c r="D10" s="51">
        <v>6510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</row>
    <row r="11" spans="1:97" ht="50.1" customHeight="1" thickBot="1" x14ac:dyDescent="0.35">
      <c r="A11" s="54" t="s">
        <v>24</v>
      </c>
      <c r="B11" s="88" t="s">
        <v>25</v>
      </c>
      <c r="C11" s="55">
        <f>SUM(C12)</f>
        <v>92100</v>
      </c>
      <c r="D11" s="94">
        <f>SUM(D12)</f>
        <v>35931.57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</row>
    <row r="12" spans="1:97" ht="42.75" customHeight="1" thickBot="1" x14ac:dyDescent="0.35">
      <c r="A12" s="56" t="s">
        <v>26</v>
      </c>
      <c r="B12" s="89" t="s">
        <v>27</v>
      </c>
      <c r="C12" s="51">
        <v>92100</v>
      </c>
      <c r="D12" s="51">
        <v>35931.57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</row>
    <row r="13" spans="1:97" ht="39" customHeight="1" thickBot="1" x14ac:dyDescent="0.35">
      <c r="A13" s="57" t="s">
        <v>46</v>
      </c>
      <c r="B13" s="90" t="s">
        <v>39</v>
      </c>
      <c r="C13" s="58">
        <f>SUM(C14)</f>
        <v>0</v>
      </c>
      <c r="D13" s="95">
        <f>SUM(D14)</f>
        <v>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</row>
    <row r="14" spans="1:97" ht="36" customHeight="1" thickBot="1" x14ac:dyDescent="0.35">
      <c r="A14" s="56" t="s">
        <v>38</v>
      </c>
      <c r="B14" s="89" t="s">
        <v>40</v>
      </c>
      <c r="C14" s="51"/>
      <c r="D14" s="5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</row>
    <row r="15" spans="1:97" ht="38.25" customHeight="1" thickBot="1" x14ac:dyDescent="0.35">
      <c r="A15" s="57" t="s">
        <v>49</v>
      </c>
      <c r="B15" s="90" t="s">
        <v>47</v>
      </c>
      <c r="C15" s="58">
        <f>SUM(C16:C17)</f>
        <v>77000</v>
      </c>
      <c r="D15" s="95">
        <f>SUM(D16:D17)</f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</row>
    <row r="16" spans="1:97" ht="42" customHeight="1" x14ac:dyDescent="0.3">
      <c r="A16" s="81" t="s">
        <v>50</v>
      </c>
      <c r="B16" s="91" t="s">
        <v>48</v>
      </c>
      <c r="C16" s="51">
        <v>65000</v>
      </c>
      <c r="D16" s="51"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</row>
    <row r="17" spans="1:97" ht="36" customHeight="1" thickBot="1" x14ac:dyDescent="0.35">
      <c r="A17" s="59" t="s">
        <v>69</v>
      </c>
      <c r="B17" s="87" t="s">
        <v>70</v>
      </c>
      <c r="C17" s="51">
        <v>12000</v>
      </c>
      <c r="D17" s="51"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</row>
    <row r="18" spans="1:97" ht="42" customHeight="1" thickBot="1" x14ac:dyDescent="0.35">
      <c r="A18" s="43" t="s">
        <v>28</v>
      </c>
      <c r="B18" s="86" t="s">
        <v>29</v>
      </c>
      <c r="C18" s="44">
        <f>SUM(C19:C20)</f>
        <v>432546.8</v>
      </c>
      <c r="D18" s="93">
        <f>SUM(D19:D20)</f>
        <v>34617.550000000003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</row>
    <row r="19" spans="1:97" ht="36" customHeight="1" x14ac:dyDescent="0.3">
      <c r="A19" s="46" t="s">
        <v>42</v>
      </c>
      <c r="B19" s="47" t="s">
        <v>41</v>
      </c>
      <c r="C19" s="74"/>
      <c r="D19" s="7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</row>
    <row r="20" spans="1:97" ht="44.25" customHeight="1" thickBot="1" x14ac:dyDescent="0.35">
      <c r="A20" s="52" t="s">
        <v>30</v>
      </c>
      <c r="B20" s="53" t="s">
        <v>31</v>
      </c>
      <c r="C20" s="51">
        <v>432546.8</v>
      </c>
      <c r="D20" s="51">
        <v>34617.550000000003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</row>
    <row r="21" spans="1:97" s="63" customFormat="1" ht="36" customHeight="1" thickBot="1" x14ac:dyDescent="0.35">
      <c r="A21" s="60"/>
      <c r="B21" s="61"/>
      <c r="C21" s="66"/>
      <c r="D21" s="62"/>
    </row>
    <row r="22" spans="1:97" ht="36" customHeight="1" thickBot="1" x14ac:dyDescent="0.35">
      <c r="A22" s="64" t="s">
        <v>3</v>
      </c>
      <c r="B22" s="65" t="s">
        <v>4</v>
      </c>
      <c r="C22" s="66"/>
      <c r="D22" s="62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J17" sqref="J17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05" t="s">
        <v>57</v>
      </c>
      <c r="B1" s="105"/>
      <c r="C1" s="105"/>
      <c r="D1" s="105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-300135.4600000002</v>
      </c>
      <c r="D5" s="29">
        <f>H5</f>
        <v>638857.76</v>
      </c>
      <c r="E5" s="13"/>
      <c r="F5" s="13"/>
      <c r="G5" s="80">
        <f>Доходы!C7-Расходы!C4</f>
        <v>-300135.4600000002</v>
      </c>
      <c r="H5" s="80">
        <f>Доходы!D7-Расходы!D4</f>
        <v>638857.76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73">
        <f>G5</f>
        <v>-300135.4600000002</v>
      </c>
      <c r="D7" s="72">
        <f>H5</f>
        <v>638857.76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-300135.4600000002</v>
      </c>
      <c r="D8" s="29">
        <f>H5</f>
        <v>638857.76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2020-11-18T08:14:37Z</dcterms:modified>
</cp:coreProperties>
</file>